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st per cyc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<sst xmlns="http://schemas.openxmlformats.org/spreadsheetml/2006/main" count="63" uniqueCount="59">
  <si>
    <t xml:space="preserve">inolarity — sample cost-per-cycle model</t>
  </si>
  <si>
    <t xml:space="preserve">Illustrative. Replace every input with your own figures. Version 2026-07-29.</t>
  </si>
  <si>
    <t xml:space="preserve">Blue cells are inputs — edit those. Black cells are formulas; leave them alone.</t>
  </si>
  <si>
    <t xml:space="preserve">INPUTS</t>
  </si>
  <si>
    <t xml:space="preserve">Cycles per month</t>
  </si>
  <si>
    <t xml:space="preserve">cycles</t>
  </si>
  <si>
    <t xml:space="preserve">Completed and invoiced in the month</t>
  </si>
  <si>
    <t xml:space="preserve">Washing, per cycle</t>
  </si>
  <si>
    <t xml:space="preserve">EUR</t>
  </si>
  <si>
    <t xml:space="preserve">Partner price per container, excluding transport</t>
  </si>
  <si>
    <t xml:space="preserve">Distance to washing centre</t>
  </si>
  <si>
    <t xml:space="preserve">km, one way</t>
  </si>
  <si>
    <t xml:space="preserve">Customer to washing centre</t>
  </si>
  <si>
    <t xml:space="preserve">Return time</t>
  </si>
  <si>
    <t xml:space="preserve">days</t>
  </si>
  <si>
    <t xml:space="preserve">Dispatch until available again</t>
  </si>
  <si>
    <t xml:space="preserve">Loss rate</t>
  </si>
  <si>
    <t xml:space="preserve">share of cycles</t>
  </si>
  <si>
    <t xml:space="preserve">Containers lost or written off</t>
  </si>
  <si>
    <t xml:space="preserve">Replacement value per container</t>
  </si>
  <si>
    <t xml:space="preserve">Purchase price of a replacement</t>
  </si>
  <si>
    <t xml:space="preserve">FIXED ASSUMPTIONS — change these too if you have better data</t>
  </si>
  <si>
    <t xml:space="preserve">Transport rate</t>
  </si>
  <si>
    <t xml:space="preserve">EUR per km</t>
  </si>
  <si>
    <t xml:space="preserve">Full load, priced per kilometre</t>
  </si>
  <si>
    <t xml:space="preserve">Containers per truck</t>
  </si>
  <si>
    <t xml:space="preserve">containers</t>
  </si>
  <si>
    <t xml:space="preserve">Standard full load</t>
  </si>
  <si>
    <t xml:space="preserve">Pool management</t>
  </si>
  <si>
    <t xml:space="preserve">EUR per cycle</t>
  </si>
  <si>
    <t xml:space="preserve">Administration, IT, pool balancing</t>
  </si>
  <si>
    <t xml:space="preserve">Pool buffer</t>
  </si>
  <si>
    <t xml:space="preserve">factor</t>
  </si>
  <si>
    <t xml:space="preserve">Spare containers over the theoretical minimum</t>
  </si>
  <si>
    <t xml:space="preserve">Target cost per cycle</t>
  </si>
  <si>
    <t xml:space="preserve">Agreed at pool level</t>
  </si>
  <si>
    <t xml:space="preserve">COST PER CYCLE</t>
  </si>
  <si>
    <t xml:space="preserve">Washing</t>
  </si>
  <si>
    <t xml:space="preserve">Input, taken as given</t>
  </si>
  <si>
    <t xml:space="preserve">Transport &amp; return</t>
  </si>
  <si>
    <t xml:space="preserve">2 x distance x rate / containers per truck</t>
  </si>
  <si>
    <t xml:space="preserve">Shrinkage</t>
  </si>
  <si>
    <t xml:space="preserve">Loss rate x replacement value</t>
  </si>
  <si>
    <t xml:space="preserve">Fixed assumption</t>
  </si>
  <si>
    <t xml:space="preserve">Total cost per cycle</t>
  </si>
  <si>
    <t xml:space="preserve">Target</t>
  </si>
  <si>
    <t xml:space="preserve">Variance vs target</t>
  </si>
  <si>
    <t xml:space="preserve">POOL AND CAPITAL</t>
  </si>
  <si>
    <t xml:space="preserve">Cycles per day</t>
  </si>
  <si>
    <t xml:space="preserve">Cycles per month / 30</t>
  </si>
  <si>
    <t xml:space="preserve">Containers you need to own</t>
  </si>
  <si>
    <t xml:space="preserve">Cycles per day x return time x buffer</t>
  </si>
  <si>
    <t xml:space="preserve">Capital tied up in containers</t>
  </si>
  <si>
    <t xml:space="preserve">Containers x replacement value</t>
  </si>
  <si>
    <t xml:space="preserve">Cost of the loop per month</t>
  </si>
  <si>
    <t xml:space="preserve">Total per cycle x cycles per month</t>
  </si>
  <si>
    <t xml:space="preserve">SENSITIVITY — total cost per cycle</t>
  </si>
  <si>
    <t xml:space="preserve">Distance (km, one way)</t>
  </si>
  <si>
    <t xml:space="preserve">Built by inolarity GmbH, Munich. This is a teaching model, not a quote. The model we build with clients replaces every fixed assumption with your partners' real quoted capacity and carries a source and a date on every input. info@inolarity.com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</si>
</sst>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\€#,##0.00"/>
    <numFmt numFmtId="167" formatCode="0.0%"/>
    <numFmt numFmtId="168" formatCode="#,##0.00"/>
    <numFmt numFmtId="169" formatCode="\€#,##0.00;[RED]&quot;(€&quot;#,##0.00\);\-"/>
    <numFmt numFmtId="170" formatCode="\€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E1815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E18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52"/>
    <col collapsed="false" customWidth="true" hidden="false" outlineLevel="0" max="10" min="5" style="0" width="13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15" hidden="false" customHeight="false" outlineLevel="0" collapsed="false">
      <c r="A5" s="3" t="s">
        <v>3</v>
      </c>
      <c r="B5" s="3"/>
      <c r="C5" s="3"/>
      <c r="D5" s="3"/>
    </row>
    <row r="6" customFormat="false" ht="15" hidden="false" customHeight="false" outlineLevel="0" collapsed="false">
      <c r="A6" s="4" t="s">
        <v>4</v>
      </c>
      <c r="B6" s="5" t="n">
        <v>150000</v>
      </c>
      <c r="C6" s="4" t="s">
        <v>5</v>
      </c>
      <c r="D6" s="6" t="s">
        <v>6</v>
      </c>
    </row>
    <row r="7" customFormat="false" ht="15" hidden="false" customHeight="false" outlineLevel="0" collapsed="false">
      <c r="A7" s="4" t="s">
        <v>7</v>
      </c>
      <c r="B7" s="7" t="n">
        <v>0.61</v>
      </c>
      <c r="C7" s="4" t="s">
        <v>8</v>
      </c>
      <c r="D7" s="6" t="s">
        <v>9</v>
      </c>
    </row>
    <row r="8" customFormat="false" ht="15" hidden="false" customHeight="false" outlineLevel="0" collapsed="false">
      <c r="A8" s="4" t="s">
        <v>10</v>
      </c>
      <c r="B8" s="5" t="n">
        <v>140</v>
      </c>
      <c r="C8" s="4" t="s">
        <v>11</v>
      </c>
      <c r="D8" s="6" t="s">
        <v>12</v>
      </c>
    </row>
    <row r="9" customFormat="false" ht="15" hidden="false" customHeight="false" outlineLevel="0" collapsed="false">
      <c r="A9" s="4" t="s">
        <v>13</v>
      </c>
      <c r="B9" s="5" t="n">
        <v>16</v>
      </c>
      <c r="C9" s="4" t="s">
        <v>14</v>
      </c>
      <c r="D9" s="6" t="s">
        <v>15</v>
      </c>
    </row>
    <row r="10" customFormat="false" ht="15" hidden="false" customHeight="false" outlineLevel="0" collapsed="false">
      <c r="A10" s="4" t="s">
        <v>16</v>
      </c>
      <c r="B10" s="8" t="n">
        <v>0.029</v>
      </c>
      <c r="C10" s="4" t="s">
        <v>17</v>
      </c>
      <c r="D10" s="6" t="s">
        <v>18</v>
      </c>
    </row>
    <row r="11" customFormat="false" ht="15" hidden="false" customHeight="false" outlineLevel="0" collapsed="false">
      <c r="A11" s="4" t="s">
        <v>19</v>
      </c>
      <c r="B11" s="7" t="n">
        <v>6.55</v>
      </c>
      <c r="C11" s="4" t="s">
        <v>8</v>
      </c>
      <c r="D11" s="6" t="s">
        <v>20</v>
      </c>
    </row>
    <row r="13" customFormat="false" ht="15" hidden="false" customHeight="false" outlineLevel="0" collapsed="false">
      <c r="A13" s="3" t="s">
        <v>21</v>
      </c>
      <c r="B13" s="3"/>
      <c r="C13" s="3"/>
      <c r="D13" s="3"/>
    </row>
    <row r="14" customFormat="false" ht="15" hidden="false" customHeight="false" outlineLevel="0" collapsed="false">
      <c r="A14" s="4" t="s">
        <v>22</v>
      </c>
      <c r="B14" s="9" t="n">
        <v>1.42</v>
      </c>
      <c r="C14" s="4" t="s">
        <v>23</v>
      </c>
      <c r="D14" s="6" t="s">
        <v>24</v>
      </c>
    </row>
    <row r="15" customFormat="false" ht="15" hidden="false" customHeight="false" outlineLevel="0" collapsed="false">
      <c r="A15" s="4" t="s">
        <v>25</v>
      </c>
      <c r="B15" s="5" t="n">
        <v>900</v>
      </c>
      <c r="C15" s="4" t="s">
        <v>26</v>
      </c>
      <c r="D15" s="6" t="s">
        <v>27</v>
      </c>
    </row>
    <row r="16" customFormat="false" ht="15" hidden="false" customHeight="false" outlineLevel="0" collapsed="false">
      <c r="A16" s="4" t="s">
        <v>28</v>
      </c>
      <c r="B16" s="7" t="n">
        <v>0.14</v>
      </c>
      <c r="C16" s="4" t="s">
        <v>29</v>
      </c>
      <c r="D16" s="6" t="s">
        <v>30</v>
      </c>
    </row>
    <row r="17" customFormat="false" ht="15" hidden="false" customHeight="false" outlineLevel="0" collapsed="false">
      <c r="A17" s="4" t="s">
        <v>31</v>
      </c>
      <c r="B17" s="9" t="n">
        <v>1.15</v>
      </c>
      <c r="C17" s="4" t="s">
        <v>32</v>
      </c>
      <c r="D17" s="6" t="s">
        <v>33</v>
      </c>
    </row>
    <row r="18" customFormat="false" ht="15" hidden="false" customHeight="false" outlineLevel="0" collapsed="false">
      <c r="A18" s="4" t="s">
        <v>34</v>
      </c>
      <c r="B18" s="7" t="n">
        <v>1.25</v>
      </c>
      <c r="C18" s="4" t="s">
        <v>8</v>
      </c>
      <c r="D18" s="6" t="s">
        <v>35</v>
      </c>
    </row>
    <row r="20" customFormat="false" ht="15" hidden="false" customHeight="false" outlineLevel="0" collapsed="false">
      <c r="A20" s="3" t="s">
        <v>36</v>
      </c>
      <c r="B20" s="3"/>
      <c r="C20" s="3"/>
      <c r="D20" s="3"/>
    </row>
    <row r="21" customFormat="false" ht="15" hidden="false" customHeight="false" outlineLevel="0" collapsed="false">
      <c r="A21" s="4" t="s">
        <v>37</v>
      </c>
      <c r="B21" s="10" t="n">
        <f aca="false">$B$7</f>
        <v>0.61</v>
      </c>
      <c r="C21" s="11" t="n">
        <f aca="false">B21/$B$25</f>
        <v>0.441476251553007</v>
      </c>
      <c r="D21" s="6" t="s">
        <v>38</v>
      </c>
    </row>
    <row r="22" customFormat="false" ht="15" hidden="false" customHeight="false" outlineLevel="0" collapsed="false">
      <c r="A22" s="4" t="s">
        <v>39</v>
      </c>
      <c r="B22" s="10" t="n">
        <f aca="false">2*$B$8*$B$14/$B$15</f>
        <v>0.441777777777778</v>
      </c>
      <c r="C22" s="11" t="n">
        <f aca="false">B22/$B$25</f>
        <v>0.319728520250411</v>
      </c>
      <c r="D22" s="6" t="s">
        <v>40</v>
      </c>
    </row>
    <row r="23" customFormat="false" ht="15" hidden="false" customHeight="false" outlineLevel="0" collapsed="false">
      <c r="A23" s="4" t="s">
        <v>41</v>
      </c>
      <c r="B23" s="10" t="n">
        <f aca="false">$B$10*$B$11</f>
        <v>0.18995</v>
      </c>
      <c r="C23" s="11" t="n">
        <f aca="false">B23/$B$25</f>
        <v>0.137472809807367</v>
      </c>
      <c r="D23" s="6" t="s">
        <v>42</v>
      </c>
    </row>
    <row r="24" customFormat="false" ht="15" hidden="false" customHeight="false" outlineLevel="0" collapsed="false">
      <c r="A24" s="4" t="s">
        <v>28</v>
      </c>
      <c r="B24" s="10" t="n">
        <f aca="false">$B$16</f>
        <v>0.14</v>
      </c>
      <c r="C24" s="11" t="n">
        <f aca="false">B24/$B$25</f>
        <v>0.101322418389215</v>
      </c>
      <c r="D24" s="6" t="s">
        <v>43</v>
      </c>
    </row>
    <row r="25" customFormat="false" ht="15" hidden="false" customHeight="false" outlineLevel="0" collapsed="false">
      <c r="A25" s="12" t="s">
        <v>44</v>
      </c>
      <c r="B25" s="13" t="n">
        <f aca="false">SUM(B21:B24)</f>
        <v>1.38172777777778</v>
      </c>
    </row>
    <row r="26" customFormat="false" ht="15" hidden="false" customHeight="false" outlineLevel="0" collapsed="false">
      <c r="A26" s="14" t="s">
        <v>45</v>
      </c>
      <c r="B26" s="15" t="n">
        <f aca="false">$B$18</f>
        <v>1.25</v>
      </c>
    </row>
    <row r="27" customFormat="false" ht="15" hidden="false" customHeight="false" outlineLevel="0" collapsed="false">
      <c r="A27" s="14" t="s">
        <v>46</v>
      </c>
      <c r="B27" s="16" t="n">
        <f aca="false">B25-B26</f>
        <v>0.131727777777778</v>
      </c>
    </row>
    <row r="29" customFormat="false" ht="15" hidden="false" customHeight="false" outlineLevel="0" collapsed="false">
      <c r="A29" s="3" t="s">
        <v>47</v>
      </c>
      <c r="B29" s="3"/>
      <c r="C29" s="3"/>
      <c r="D29" s="3"/>
    </row>
    <row r="30" customFormat="false" ht="15" hidden="false" customHeight="false" outlineLevel="0" collapsed="false">
      <c r="A30" s="4" t="s">
        <v>48</v>
      </c>
      <c r="B30" s="17" t="n">
        <f aca="false">$B$6/30</f>
        <v>5000</v>
      </c>
      <c r="C30" s="18"/>
      <c r="D30" s="6" t="s">
        <v>49</v>
      </c>
    </row>
    <row r="31" customFormat="false" ht="15" hidden="false" customHeight="false" outlineLevel="0" collapsed="false">
      <c r="A31" s="4" t="s">
        <v>50</v>
      </c>
      <c r="B31" s="17" t="n">
        <f aca="false">B30*$B$9*$B$17</f>
        <v>92000</v>
      </c>
      <c r="C31" s="18"/>
      <c r="D31" s="6" t="s">
        <v>51</v>
      </c>
    </row>
    <row r="32" customFormat="false" ht="15" hidden="false" customHeight="false" outlineLevel="0" collapsed="false">
      <c r="A32" s="4" t="s">
        <v>52</v>
      </c>
      <c r="B32" s="19" t="n">
        <f aca="false">B31*$B$11</f>
        <v>602600</v>
      </c>
      <c r="C32" s="18"/>
      <c r="D32" s="6" t="s">
        <v>53</v>
      </c>
    </row>
    <row r="33" customFormat="false" ht="15" hidden="false" customHeight="false" outlineLevel="0" collapsed="false">
      <c r="A33" s="4" t="s">
        <v>54</v>
      </c>
      <c r="B33" s="19" t="n">
        <f aca="false">B25*$B$6</f>
        <v>207259.166666667</v>
      </c>
      <c r="C33" s="18"/>
      <c r="D33" s="6" t="s">
        <v>55</v>
      </c>
    </row>
    <row r="35" customFormat="false" ht="15" hidden="false" customHeight="false" outlineLevel="0" collapsed="false">
      <c r="A35" s="3" t="s">
        <v>56</v>
      </c>
      <c r="B35" s="3"/>
      <c r="C35" s="3"/>
      <c r="D35" s="3"/>
    </row>
    <row r="36" customFormat="false" ht="15" hidden="false" customHeight="false" outlineLevel="0" collapsed="false">
      <c r="A36" s="12" t="s">
        <v>57</v>
      </c>
      <c r="B36" s="12" t="s">
        <v>16</v>
      </c>
    </row>
    <row r="37" customFormat="false" ht="15" hidden="false" customHeight="false" outlineLevel="0" collapsed="false">
      <c r="B37" s="20" t="n">
        <v>0.01</v>
      </c>
      <c r="C37" s="20" t="n">
        <v>0.02</v>
      </c>
      <c r="D37" s="20" t="n">
        <v>0.03</v>
      </c>
      <c r="E37" s="20" t="n">
        <v>0.04</v>
      </c>
      <c r="F37" s="20" t="n">
        <v>0.05</v>
      </c>
    </row>
    <row r="38" customFormat="false" ht="15" hidden="false" customHeight="false" outlineLevel="0" collapsed="false">
      <c r="A38" s="21" t="n">
        <v>60</v>
      </c>
      <c r="B38" s="15" t="n">
        <f aca="false">$B$7+2*$A38*$B$14/$B$15+B$37*$B$11+$B$16</f>
        <v>1.00483333333333</v>
      </c>
      <c r="C38" s="15" t="n">
        <f aca="false">$B$7+2*$A38*$B$14/$B$15+C$37*$B$11+$B$16</f>
        <v>1.07033333333333</v>
      </c>
      <c r="D38" s="15" t="n">
        <f aca="false">$B$7+2*$A38*$B$14/$B$15+D$37*$B$11+$B$16</f>
        <v>1.13583333333333</v>
      </c>
      <c r="E38" s="15" t="n">
        <f aca="false">$B$7+2*$A38*$B$14/$B$15+E$37*$B$11+$B$16</f>
        <v>1.20133333333333</v>
      </c>
      <c r="F38" s="15" t="n">
        <f aca="false">$B$7+2*$A38*$B$14/$B$15+F$37*$B$11+$B$16</f>
        <v>1.26683333333333</v>
      </c>
    </row>
    <row r="39" customFormat="false" ht="15" hidden="false" customHeight="false" outlineLevel="0" collapsed="false">
      <c r="A39" s="21" t="n">
        <v>100</v>
      </c>
      <c r="B39" s="15" t="n">
        <f aca="false">$B$7+2*$A39*$B$14/$B$15+B$37*$B$11+$B$16</f>
        <v>1.13105555555556</v>
      </c>
      <c r="C39" s="15" t="n">
        <f aca="false">$B$7+2*$A39*$B$14/$B$15+C$37*$B$11+$B$16</f>
        <v>1.19655555555556</v>
      </c>
      <c r="D39" s="15" t="n">
        <f aca="false">$B$7+2*$A39*$B$14/$B$15+D$37*$B$11+$B$16</f>
        <v>1.26205555555556</v>
      </c>
      <c r="E39" s="15" t="n">
        <f aca="false">$B$7+2*$A39*$B$14/$B$15+E$37*$B$11+$B$16</f>
        <v>1.32755555555556</v>
      </c>
      <c r="F39" s="15" t="n">
        <f aca="false">$B$7+2*$A39*$B$14/$B$15+F$37*$B$11+$B$16</f>
        <v>1.39305555555556</v>
      </c>
    </row>
    <row r="40" customFormat="false" ht="15" hidden="false" customHeight="false" outlineLevel="0" collapsed="false">
      <c r="A40" s="21" t="n">
        <v>140</v>
      </c>
      <c r="B40" s="15" t="n">
        <f aca="false">$B$7+2*$A40*$B$14/$B$15+B$37*$B$11+$B$16</f>
        <v>1.25727777777778</v>
      </c>
      <c r="C40" s="15" t="n">
        <f aca="false">$B$7+2*$A40*$B$14/$B$15+C$37*$B$11+$B$16</f>
        <v>1.32277777777778</v>
      </c>
      <c r="D40" s="15" t="n">
        <f aca="false">$B$7+2*$A40*$B$14/$B$15+D$37*$B$11+$B$16</f>
        <v>1.38827777777778</v>
      </c>
      <c r="E40" s="15" t="n">
        <f aca="false">$B$7+2*$A40*$B$14/$B$15+E$37*$B$11+$B$16</f>
        <v>1.45377777777778</v>
      </c>
      <c r="F40" s="15" t="n">
        <f aca="false">$B$7+2*$A40*$B$14/$B$15+F$37*$B$11+$B$16</f>
        <v>1.51927777777778</v>
      </c>
    </row>
    <row r="41" customFormat="false" ht="15" hidden="false" customHeight="false" outlineLevel="0" collapsed="false">
      <c r="A41" s="21" t="n">
        <v>180</v>
      </c>
      <c r="B41" s="15" t="n">
        <f aca="false">$B$7+2*$A41*$B$14/$B$15+B$37*$B$11+$B$16</f>
        <v>1.3835</v>
      </c>
      <c r="C41" s="15" t="n">
        <f aca="false">$B$7+2*$A41*$B$14/$B$15+C$37*$B$11+$B$16</f>
        <v>1.449</v>
      </c>
      <c r="D41" s="15" t="n">
        <f aca="false">$B$7+2*$A41*$B$14/$B$15+D$37*$B$11+$B$16</f>
        <v>1.5145</v>
      </c>
      <c r="E41" s="15" t="n">
        <f aca="false">$B$7+2*$A41*$B$14/$B$15+E$37*$B$11+$B$16</f>
        <v>1.58</v>
      </c>
      <c r="F41" s="15" t="n">
        <f aca="false">$B$7+2*$A41*$B$14/$B$15+F$37*$B$11+$B$16</f>
        <v>1.6455</v>
      </c>
    </row>
    <row r="42" customFormat="false" ht="15" hidden="false" customHeight="false" outlineLevel="0" collapsed="false">
      <c r="A42" s="21" t="n">
        <v>220</v>
      </c>
      <c r="B42" s="15" t="n">
        <f aca="false">$B$7+2*$A42*$B$14/$B$15+B$37*$B$11+$B$16</f>
        <v>1.50972222222222</v>
      </c>
      <c r="C42" s="15" t="n">
        <f aca="false">$B$7+2*$A42*$B$14/$B$15+C$37*$B$11+$B$16</f>
        <v>1.57522222222222</v>
      </c>
      <c r="D42" s="15" t="n">
        <f aca="false">$B$7+2*$A42*$B$14/$B$15+D$37*$B$11+$B$16</f>
        <v>1.64072222222222</v>
      </c>
      <c r="E42" s="15" t="n">
        <f aca="false">$B$7+2*$A42*$B$14/$B$15+E$37*$B$11+$B$16</f>
        <v>1.70622222222222</v>
      </c>
      <c r="F42" s="15" t="n">
        <f aca="false">$B$7+2*$A42*$B$14/$B$15+F$37*$B$11+$B$16</f>
        <v>1.77172222222222</v>
      </c>
    </row>
    <row r="45" customFormat="false" ht="48" hidden="false" customHeight="true" outlineLevel="0" collapsed="false">
      <c r="A45" s="22" t="s">
        <v>58</v>
      </c>
      <c r="B45" s="22"/>
      <c r="C45" s="22"/>
      <c r="D45" s="22"/>
    </row>
  </sheetData>
  <mergeCells count="1">
    <mergeCell ref="A45:D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2026-07-29T14:23:10Z</dcterms:created>
  <dc:creator>openpyxl</dc:creator>
  <dc:description/>
  <dc:language>en-US</dc:language>
  <cp:lastModifiedBy/>
  <dcterms:modified xsi:type="dcterms:W3CDTF">2026-07-29T14:23:10Z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